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" sheetId="1" r:id="rId1"/>
  </sheets>
  <definedNames>
    <definedName name="_xlnm.Print_Area" localSheetId="0">'VC IMAG'!$A$1:$G$38</definedName>
    <definedName name="_xlnm.Print_Titles" localSheetId="0">'VC IMAG'!$6:$6</definedName>
  </definedNames>
  <calcPr fullCalcOnLoad="1"/>
</workbook>
</file>

<file path=xl/sharedStrings.xml><?xml version="1.0" encoding="utf-8"?>
<sst xmlns="http://schemas.openxmlformats.org/spreadsheetml/2006/main" count="41" uniqueCount="41">
  <si>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</si>
  <si>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</si>
  <si>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</si>
  <si>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</si>
  <si>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</si>
  <si>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</si>
  <si>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</si>
  <si>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</si>
  <si>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</si>
  <si>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MEDICIS SRL</t>
  </si>
  <si>
    <t>SC NEURORAD SRL</t>
  </si>
  <si>
    <t>SC CENTRUL MEDICAL SFANTA MARIA SRL</t>
  </si>
  <si>
    <t>SC RMN DETECT SRL</t>
  </si>
  <si>
    <t>SC SI-DI GRUP SRL</t>
  </si>
  <si>
    <t>SC SELFMED CLINIQUE SRL</t>
  </si>
  <si>
    <t>SPITALUL MUNICIPAL LUGOJ</t>
  </si>
  <si>
    <t>SC MED LIFE SA</t>
  </si>
  <si>
    <t>ASOCIATIA ONCOHELP</t>
  </si>
  <si>
    <t>TOTAL PUNCTAJ CRITERIU EVALUARE</t>
  </si>
  <si>
    <t>TOTAL PUNCTAJ CRITERIU DISPONIBILITATE</t>
  </si>
  <si>
    <t>SC CENTRUL DE RADIOIMAGISTICA BIRSASTEANU SRL - PUNCT DE LUCRU TIMISOARA STR. STAN VIDRIGHIN</t>
  </si>
  <si>
    <t>SCM NEUROMED - PUNCT DE LUCRU TIMISOARA B-DUL 16 decembrie 1989</t>
  </si>
  <si>
    <t>SCM NEUROMED - PUNCT DE LUCRU TIMISOARA STR. LIVIU REBREANU</t>
  </si>
  <si>
    <t>SPITALUL CLINIC MUNICIPAL TIMISOARA</t>
  </si>
  <si>
    <t>SPITALUL CLINIC DE URGENTA PENTRU COPII LOUIS TURCANU TIMISOARA</t>
  </si>
  <si>
    <t>SPITALUL DR.  KARL DIEL JIMBOLIA</t>
  </si>
  <si>
    <t>SPITALUL ORASENESC SANNICOLAU MARE</t>
  </si>
  <si>
    <t>SPITALUL CLINIC JUDETEAN DE URGENTA PIUS BRINZEU TIMISOARA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</si>
  <si>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</si>
  <si>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</si>
  <si>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</si>
  <si>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</si>
  <si>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</si>
  <si>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</si>
  <si>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BIRSASTEANU IMAGING SOLUTION SRL</t>
  </si>
  <si>
    <t>SC CENTRUL DE RADIOIMAGISTICA BIRSASTEANU SRL - PUNCT DE LUCRU SANNICOLAU MARE STR. MIHAI VITEAZU</t>
  </si>
  <si>
    <t>SC MATERNA CARE SRL</t>
  </si>
  <si>
    <t>SC CENTRUL MEDICAL ORTHOPEDICS SRL</t>
  </si>
  <si>
    <t>CENTRALIZATOR SERVICII PARACLINICE- NR.PUNCTE, VALOAREA PUNCTULUI, VALORI CONTRACT</t>
  </si>
  <si>
    <t>RADIOLOGIE- IMAGISTICA MEDICALA</t>
  </si>
  <si>
    <t xml:space="preserve">TOTAL VALOARE CONTRACT IANUARIE 2021 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</si>
</sst>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7">
    <font>
      <sz val="10"/>
      <name val="Arial"/>
      <family val="0"/>
    </font>
    <font>
      <sz val="1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" fontId="7" fillId="0" borderId="0" xfId="0" applyNumberFormat="1" applyFont="1" applyFill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9" fillId="0" borderId="11" xfId="0" applyNumberFormat="1" applyFont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SheetLayoutView="75" zoomScalePageLayoutView="0" workbookViewId="0" topLeftCell="A1">
      <selection activeCell="K8" sqref="K8"/>
    </sheetView>
  </sheetViews>
  <sheetFormatPr defaultColWidth="9.140625" defaultRowHeight="12.75"/>
  <cols>
    <col min="1" max="1" width="10.8515625" style="2" customWidth="1"/>
    <col min="2" max="2" width="54.421875" style="2" customWidth="1"/>
    <col min="3" max="3" width="21.00390625" style="2" customWidth="1"/>
    <col min="4" max="4" width="21.00390625" style="4" customWidth="1"/>
    <col min="5" max="5" width="21.8515625" style="4" customWidth="1"/>
    <col min="6" max="6" width="20.421875" style="4" customWidth="1"/>
    <col min="7" max="7" width="20.8515625" style="5" customWidth="1"/>
    <col min="8" max="16384" width="9.140625" style="2" customWidth="1"/>
  </cols>
  <sheetData>
    <row r="1" spans="2:7" ht="24.75" customHeight="1">
      <c r="B1" s="3"/>
      <c r="G1" s="6"/>
    </row>
    <row r="2" spans="1:7" s="9" customFormat="1" ht="24" customHeight="1">
      <c r="A2" s="7" t="s">
        <v>38</v>
      </c>
      <c r="B2" s="3"/>
      <c r="C2" s="2"/>
      <c r="D2" s="4"/>
      <c r="E2" s="4"/>
      <c r="F2" s="8"/>
      <c r="G2" s="6"/>
    </row>
    <row r="3" spans="1:7" s="9" customFormat="1" ht="22.5" customHeight="1">
      <c r="A3" s="7" t="s">
        <v>39</v>
      </c>
      <c r="B3" s="10"/>
      <c r="C3" s="10"/>
      <c r="D3" s="8"/>
      <c r="E3" s="8"/>
      <c r="F3" s="8"/>
      <c r="G3" s="6"/>
    </row>
    <row r="4" spans="1:6" ht="19.5">
      <c r="A4" s="11"/>
      <c r="B4" s="11"/>
      <c r="C4" s="11"/>
      <c r="D4" s="12"/>
      <c r="E4" s="12"/>
      <c r="F4" s="12"/>
    </row>
    <row r="5" spans="3:7" ht="33" customHeight="1">
      <c r="C5" s="44" t="s">
        <v>32</v>
      </c>
      <c r="D5" s="45"/>
      <c r="E5" s="44" t="s">
        <v>33</v>
      </c>
      <c r="F5" s="45"/>
      <c r="G5" s="13"/>
    </row>
    <row r="6" spans="1:7" ht="102" customHeight="1">
      <c r="A6" s="14" t="s">
        <v>0</v>
      </c>
      <c r="B6" s="15" t="s">
        <v>1</v>
      </c>
      <c r="C6" s="14" t="s">
        <v>2</v>
      </c>
      <c r="D6" s="16" t="s">
        <v>3</v>
      </c>
      <c r="E6" s="14" t="s">
        <v>6</v>
      </c>
      <c r="F6" s="17" t="s">
        <v>4</v>
      </c>
      <c r="G6" s="18" t="s">
        <v>40</v>
      </c>
    </row>
    <row r="7" spans="1:8" ht="45" customHeight="1">
      <c r="A7" s="19">
        <v>1</v>
      </c>
      <c r="B7" s="20" t="s">
        <v>12</v>
      </c>
      <c r="C7" s="1">
        <v>372.75</v>
      </c>
      <c r="D7" s="1">
        <f aca="true" t="shared" si="0" ref="D7:D29">C7*$C$33</f>
        <v>43656.04973378509</v>
      </c>
      <c r="E7" s="1">
        <v>0</v>
      </c>
      <c r="F7" s="1">
        <f aca="true" t="shared" si="1" ref="F7:F29">E7*$F$33</f>
        <v>0</v>
      </c>
      <c r="G7" s="1">
        <v>43656.05</v>
      </c>
      <c r="H7" s="4"/>
    </row>
    <row r="8" spans="1:8" ht="55.5" customHeight="1">
      <c r="A8" s="19">
        <v>2</v>
      </c>
      <c r="B8" s="20" t="s">
        <v>21</v>
      </c>
      <c r="C8" s="1">
        <v>1313</v>
      </c>
      <c r="D8" s="1">
        <f t="shared" si="0"/>
        <v>153777.04440096533</v>
      </c>
      <c r="E8" s="1">
        <v>60</v>
      </c>
      <c r="F8" s="1">
        <f t="shared" si="1"/>
        <v>25451.4</v>
      </c>
      <c r="G8" s="1">
        <v>179228.44</v>
      </c>
      <c r="H8" s="4"/>
    </row>
    <row r="9" spans="1:8" ht="53.25" customHeight="1">
      <c r="A9" s="19">
        <v>2</v>
      </c>
      <c r="B9" s="20" t="s">
        <v>22</v>
      </c>
      <c r="C9" s="1">
        <v>102.41</v>
      </c>
      <c r="D9" s="1">
        <f t="shared" si="0"/>
        <v>11994.140987892504</v>
      </c>
      <c r="E9" s="1">
        <f>30-30</f>
        <v>0</v>
      </c>
      <c r="F9" s="1">
        <f t="shared" si="1"/>
        <v>0</v>
      </c>
      <c r="G9" s="1">
        <v>11994.14</v>
      </c>
      <c r="H9" s="4"/>
    </row>
    <row r="10" spans="1:8" ht="45" customHeight="1">
      <c r="A10" s="19">
        <v>3</v>
      </c>
      <c r="B10" s="20" t="s">
        <v>8</v>
      </c>
      <c r="C10" s="1">
        <v>926.33</v>
      </c>
      <c r="D10" s="1">
        <f t="shared" si="0"/>
        <v>108490.70033506947</v>
      </c>
      <c r="E10" s="1">
        <v>30</v>
      </c>
      <c r="F10" s="1">
        <f t="shared" si="1"/>
        <v>12725.7</v>
      </c>
      <c r="G10" s="1">
        <v>121216.4</v>
      </c>
      <c r="H10" s="4"/>
    </row>
    <row r="11" spans="1:8" ht="45" customHeight="1">
      <c r="A11" s="19">
        <v>4</v>
      </c>
      <c r="B11" s="20" t="s">
        <v>34</v>
      </c>
      <c r="C11" s="1">
        <f>236.5-8</f>
        <v>228.5</v>
      </c>
      <c r="D11" s="1">
        <f t="shared" si="0"/>
        <v>26761.656241904475</v>
      </c>
      <c r="E11" s="1">
        <v>0</v>
      </c>
      <c r="F11" s="1">
        <f t="shared" si="1"/>
        <v>0</v>
      </c>
      <c r="G11" s="1">
        <v>26761.66</v>
      </c>
      <c r="H11" s="4"/>
    </row>
    <row r="12" spans="1:8" ht="45" customHeight="1">
      <c r="A12" s="19">
        <v>5</v>
      </c>
      <c r="B12" s="20" t="s">
        <v>11</v>
      </c>
      <c r="C12" s="1">
        <v>363.5</v>
      </c>
      <c r="D12" s="1">
        <f t="shared" si="0"/>
        <v>42572.70041108217</v>
      </c>
      <c r="E12" s="1">
        <v>30</v>
      </c>
      <c r="F12" s="1">
        <f t="shared" si="1"/>
        <v>12725.7</v>
      </c>
      <c r="G12" s="1">
        <v>55298.4</v>
      </c>
      <c r="H12" s="4"/>
    </row>
    <row r="13" spans="1:8" ht="45" customHeight="1">
      <c r="A13" s="19">
        <v>6</v>
      </c>
      <c r="B13" s="20" t="s">
        <v>16</v>
      </c>
      <c r="C13" s="1">
        <v>671.47</v>
      </c>
      <c r="D13" s="1">
        <f t="shared" si="0"/>
        <v>78641.79132057593</v>
      </c>
      <c r="E13" s="1">
        <v>0</v>
      </c>
      <c r="F13" s="1">
        <f t="shared" si="1"/>
        <v>0</v>
      </c>
      <c r="G13" s="1">
        <v>78641.79</v>
      </c>
      <c r="H13" s="4"/>
    </row>
    <row r="14" spans="1:8" ht="45" customHeight="1">
      <c r="A14" s="19">
        <v>7</v>
      </c>
      <c r="B14" s="20" t="s">
        <v>9</v>
      </c>
      <c r="C14" s="1">
        <v>213.84</v>
      </c>
      <c r="D14" s="1">
        <f t="shared" si="0"/>
        <v>25044.693963977476</v>
      </c>
      <c r="E14" s="1">
        <v>0</v>
      </c>
      <c r="F14" s="1">
        <f t="shared" si="1"/>
        <v>0</v>
      </c>
      <c r="G14" s="1">
        <v>25044.69</v>
      </c>
      <c r="H14" s="4"/>
    </row>
    <row r="15" spans="1:8" ht="45" customHeight="1">
      <c r="A15" s="19">
        <v>8</v>
      </c>
      <c r="B15" s="20" t="s">
        <v>26</v>
      </c>
      <c r="C15" s="1">
        <v>187.5</v>
      </c>
      <c r="D15" s="1">
        <f t="shared" si="0"/>
        <v>21959.78356830236</v>
      </c>
      <c r="E15" s="1">
        <v>0</v>
      </c>
      <c r="F15" s="1">
        <f t="shared" si="1"/>
        <v>0</v>
      </c>
      <c r="G15" s="1">
        <v>21959.78</v>
      </c>
      <c r="H15" s="4"/>
    </row>
    <row r="16" spans="1:8" ht="45" customHeight="1">
      <c r="A16" s="19">
        <v>9</v>
      </c>
      <c r="B16" s="20" t="s">
        <v>13</v>
      </c>
      <c r="C16" s="1">
        <v>204.8</v>
      </c>
      <c r="D16" s="1">
        <f t="shared" si="0"/>
        <v>23985.93959887106</v>
      </c>
      <c r="E16" s="1">
        <f>0+30</f>
        <v>30</v>
      </c>
      <c r="F16" s="1">
        <f t="shared" si="1"/>
        <v>12725.7</v>
      </c>
      <c r="G16" s="1">
        <v>36711.64</v>
      </c>
      <c r="H16" s="4"/>
    </row>
    <row r="17" spans="1:8" ht="45" customHeight="1">
      <c r="A17" s="19">
        <v>10</v>
      </c>
      <c r="B17" s="20" t="s">
        <v>7</v>
      </c>
      <c r="C17" s="1">
        <f>498+110+30+44</f>
        <v>682</v>
      </c>
      <c r="D17" s="1">
        <f t="shared" si="0"/>
        <v>79875.05276577178</v>
      </c>
      <c r="E17" s="1">
        <f>0+30</f>
        <v>30</v>
      </c>
      <c r="F17" s="1">
        <f t="shared" si="1"/>
        <v>12725.7</v>
      </c>
      <c r="G17" s="1">
        <v>92600.75</v>
      </c>
      <c r="H17" s="4"/>
    </row>
    <row r="18" spans="1:8" ht="45" customHeight="1">
      <c r="A18" s="19">
        <v>11</v>
      </c>
      <c r="B18" s="20" t="s">
        <v>10</v>
      </c>
      <c r="C18" s="1">
        <v>95.33</v>
      </c>
      <c r="D18" s="1">
        <f t="shared" si="0"/>
        <v>11164.939560353407</v>
      </c>
      <c r="E18" s="1">
        <v>30</v>
      </c>
      <c r="F18" s="1">
        <f t="shared" si="1"/>
        <v>12725.7</v>
      </c>
      <c r="G18" s="1">
        <v>23890.64</v>
      </c>
      <c r="H18" s="4"/>
    </row>
    <row r="19" spans="1:8" ht="64.5" customHeight="1">
      <c r="A19" s="19">
        <v>12</v>
      </c>
      <c r="B19" s="20" t="s">
        <v>20</v>
      </c>
      <c r="C19" s="1">
        <v>1500.16</v>
      </c>
      <c r="D19" s="1">
        <f t="shared" si="0"/>
        <v>175697.0075617305</v>
      </c>
      <c r="E19" s="1">
        <v>60</v>
      </c>
      <c r="F19" s="1">
        <f t="shared" si="1"/>
        <v>25451.4</v>
      </c>
      <c r="G19" s="1">
        <v>201148.41</v>
      </c>
      <c r="H19" s="4"/>
    </row>
    <row r="20" spans="1:8" ht="78" customHeight="1">
      <c r="A20" s="19">
        <v>12</v>
      </c>
      <c r="B20" s="20" t="s">
        <v>35</v>
      </c>
      <c r="C20" s="1">
        <v>251</v>
      </c>
      <c r="D20" s="1">
        <f t="shared" si="0"/>
        <v>29396.83027010076</v>
      </c>
      <c r="E20" s="1">
        <v>0</v>
      </c>
      <c r="F20" s="1">
        <f t="shared" si="1"/>
        <v>0</v>
      </c>
      <c r="G20" s="1">
        <v>29396.83</v>
      </c>
      <c r="H20" s="4"/>
    </row>
    <row r="21" spans="1:8" ht="51" customHeight="1">
      <c r="A21" s="19">
        <v>13</v>
      </c>
      <c r="B21" s="20" t="s">
        <v>14</v>
      </c>
      <c r="C21" s="1">
        <v>275.45</v>
      </c>
      <c r="D21" s="1">
        <f t="shared" si="0"/>
        <v>32260.386047407384</v>
      </c>
      <c r="E21" s="1">
        <v>0</v>
      </c>
      <c r="F21" s="1">
        <f t="shared" si="1"/>
        <v>0</v>
      </c>
      <c r="G21" s="1">
        <v>32260.39</v>
      </c>
      <c r="H21" s="4"/>
    </row>
    <row r="22" spans="1:8" ht="53.25" customHeight="1">
      <c r="A22" s="19">
        <v>14</v>
      </c>
      <c r="B22" s="20" t="s">
        <v>17</v>
      </c>
      <c r="C22" s="1">
        <v>661.5</v>
      </c>
      <c r="D22" s="1">
        <f t="shared" si="0"/>
        <v>77474.11642897072</v>
      </c>
      <c r="E22" s="1">
        <v>30</v>
      </c>
      <c r="F22" s="1">
        <f t="shared" si="1"/>
        <v>12725.7</v>
      </c>
      <c r="G22" s="1">
        <v>90199.82</v>
      </c>
      <c r="H22" s="4"/>
    </row>
    <row r="23" spans="1:8" ht="45" customHeight="1">
      <c r="A23" s="19">
        <v>15</v>
      </c>
      <c r="B23" s="20" t="s">
        <v>27</v>
      </c>
      <c r="C23" s="1">
        <v>696</v>
      </c>
      <c r="D23" s="1">
        <f t="shared" si="0"/>
        <v>81514.71660553836</v>
      </c>
      <c r="E23" s="1">
        <v>0</v>
      </c>
      <c r="F23" s="1">
        <f t="shared" si="1"/>
        <v>0</v>
      </c>
      <c r="G23" s="1">
        <v>81514.72</v>
      </c>
      <c r="H23" s="4"/>
    </row>
    <row r="24" spans="1:8" ht="45" customHeight="1">
      <c r="A24" s="19">
        <v>16</v>
      </c>
      <c r="B24" s="20" t="s">
        <v>15</v>
      </c>
      <c r="C24" s="1">
        <v>482.5</v>
      </c>
      <c r="D24" s="1">
        <f t="shared" si="0"/>
        <v>56509.843049098075</v>
      </c>
      <c r="E24" s="1">
        <v>30</v>
      </c>
      <c r="F24" s="1">
        <f t="shared" si="1"/>
        <v>12725.7</v>
      </c>
      <c r="G24" s="1">
        <v>69235.54</v>
      </c>
      <c r="H24" s="4"/>
    </row>
    <row r="25" spans="1:8" ht="45" customHeight="1">
      <c r="A25" s="19">
        <v>17</v>
      </c>
      <c r="B25" s="20" t="s">
        <v>25</v>
      </c>
      <c r="C25" s="1">
        <v>180</v>
      </c>
      <c r="D25" s="1">
        <f t="shared" si="0"/>
        <v>21081.392225570264</v>
      </c>
      <c r="E25" s="1">
        <v>0</v>
      </c>
      <c r="F25" s="1">
        <f t="shared" si="1"/>
        <v>0</v>
      </c>
      <c r="G25" s="1">
        <v>21081.39</v>
      </c>
      <c r="H25" s="4"/>
    </row>
    <row r="26" spans="1:8" ht="45" customHeight="1">
      <c r="A26" s="19">
        <v>18</v>
      </c>
      <c r="B26" s="20" t="s">
        <v>23</v>
      </c>
      <c r="C26" s="1">
        <v>674</v>
      </c>
      <c r="D26" s="1">
        <f t="shared" si="0"/>
        <v>78938.10200019088</v>
      </c>
      <c r="E26" s="1">
        <v>0</v>
      </c>
      <c r="F26" s="1">
        <f t="shared" si="1"/>
        <v>0</v>
      </c>
      <c r="G26" s="1">
        <v>78938.1</v>
      </c>
      <c r="H26" s="4"/>
    </row>
    <row r="27" spans="1:8" ht="58.5" customHeight="1">
      <c r="A27" s="19">
        <v>19</v>
      </c>
      <c r="B27" s="20" t="s">
        <v>24</v>
      </c>
      <c r="C27" s="1">
        <v>411.93</v>
      </c>
      <c r="D27" s="1">
        <f t="shared" si="0"/>
        <v>48244.766108217555</v>
      </c>
      <c r="E27" s="1">
        <v>0</v>
      </c>
      <c r="F27" s="1">
        <f t="shared" si="1"/>
        <v>0</v>
      </c>
      <c r="G27" s="1">
        <v>48244.77</v>
      </c>
      <c r="H27" s="4"/>
    </row>
    <row r="28" spans="1:8" ht="45" customHeight="1">
      <c r="A28" s="19">
        <v>20</v>
      </c>
      <c r="B28" s="20" t="s">
        <v>37</v>
      </c>
      <c r="C28" s="1">
        <v>207</v>
      </c>
      <c r="D28" s="1">
        <f t="shared" si="0"/>
        <v>24243.601059405806</v>
      </c>
      <c r="E28" s="21">
        <v>0</v>
      </c>
      <c r="F28" s="1">
        <f t="shared" si="1"/>
        <v>0</v>
      </c>
      <c r="G28" s="1">
        <v>24243.6</v>
      </c>
      <c r="H28" s="4"/>
    </row>
    <row r="29" spans="1:8" ht="45" customHeight="1">
      <c r="A29" s="19">
        <v>21</v>
      </c>
      <c r="B29" s="20" t="s">
        <v>36</v>
      </c>
      <c r="C29" s="1">
        <v>1033.91</v>
      </c>
      <c r="D29" s="1">
        <f t="shared" si="0"/>
        <v>121090.34575521863</v>
      </c>
      <c r="E29" s="21">
        <v>30</v>
      </c>
      <c r="F29" s="1">
        <f t="shared" si="1"/>
        <v>12725.7</v>
      </c>
      <c r="G29" s="1">
        <v>133816.05</v>
      </c>
      <c r="H29" s="4"/>
    </row>
    <row r="30" spans="1:8" ht="36.75" customHeight="1">
      <c r="A30" s="22"/>
      <c r="B30" s="23" t="s">
        <v>5</v>
      </c>
      <c r="C30" s="24">
        <f>SUM(C7:C29)</f>
        <v>11734.880000000001</v>
      </c>
      <c r="D30" s="24">
        <f>SUM(D7:D29)</f>
        <v>1374375.5999999999</v>
      </c>
      <c r="E30" s="25">
        <f>SUM(E7:E29)</f>
        <v>360</v>
      </c>
      <c r="F30" s="24">
        <f>SUM(F7:F29)</f>
        <v>152708.4</v>
      </c>
      <c r="G30" s="26">
        <f>SUM(G7:G29)</f>
        <v>1527084.0000000002</v>
      </c>
      <c r="H30" s="4"/>
    </row>
    <row r="31" spans="1:7" ht="67.5" customHeight="1">
      <c r="A31" s="27"/>
      <c r="B31" s="28" t="s">
        <v>18</v>
      </c>
      <c r="C31" s="29">
        <f>C30</f>
        <v>11734.880000000001</v>
      </c>
      <c r="D31" s="30"/>
      <c r="E31" s="31" t="s">
        <v>19</v>
      </c>
      <c r="F31" s="32">
        <f>E30</f>
        <v>360</v>
      </c>
      <c r="G31" s="33"/>
    </row>
    <row r="32" spans="1:7" ht="55.5" customHeight="1">
      <c r="A32" s="27"/>
      <c r="B32" s="28" t="s">
        <v>28</v>
      </c>
      <c r="C32" s="29">
        <f>0.9*1527084</f>
        <v>1374375.6</v>
      </c>
      <c r="D32" s="30"/>
      <c r="E32" s="31" t="s">
        <v>30</v>
      </c>
      <c r="F32" s="34">
        <f>0.1*1527084</f>
        <v>152708.4</v>
      </c>
      <c r="G32" s="33"/>
    </row>
    <row r="33" spans="1:7" ht="60.75" customHeight="1">
      <c r="A33" s="27"/>
      <c r="B33" s="28" t="s">
        <v>29</v>
      </c>
      <c r="C33" s="29">
        <f>C32/C31</f>
        <v>117.11884569761258</v>
      </c>
      <c r="D33" s="30"/>
      <c r="E33" s="31" t="s">
        <v>31</v>
      </c>
      <c r="F33" s="34">
        <f>F32/F31</f>
        <v>424.19</v>
      </c>
      <c r="G33" s="35"/>
    </row>
    <row r="34" spans="1:7" ht="20.25" customHeight="1">
      <c r="A34" s="36"/>
      <c r="B34" s="9"/>
      <c r="C34" s="37"/>
      <c r="D34" s="37"/>
      <c r="E34" s="37"/>
      <c r="F34" s="38"/>
      <c r="G34" s="39"/>
    </row>
    <row r="35" spans="3:7" ht="19.5">
      <c r="C35" s="40"/>
      <c r="D35" s="40"/>
      <c r="G35" s="35"/>
    </row>
    <row r="36" spans="3:7" ht="19.5">
      <c r="C36" s="40"/>
      <c r="D36" s="40"/>
      <c r="G36" s="35"/>
    </row>
    <row r="37" spans="3:7" ht="19.5">
      <c r="C37" s="41"/>
      <c r="D37" s="40"/>
      <c r="G37" s="35"/>
    </row>
    <row r="38" spans="3:7" ht="19.5">
      <c r="C38" s="40"/>
      <c r="D38" s="40"/>
      <c r="G38" s="35"/>
    </row>
    <row r="39" ht="19.5">
      <c r="G39" s="35"/>
    </row>
    <row r="40" ht="19.5">
      <c r="G40" s="35"/>
    </row>
    <row r="41" ht="19.5">
      <c r="G41" s="35"/>
    </row>
    <row r="42" ht="19.5">
      <c r="G42" s="35"/>
    </row>
    <row r="43" ht="19.5">
      <c r="G43" s="35"/>
    </row>
    <row r="44" ht="12.75">
      <c r="G44" s="42"/>
    </row>
    <row r="45" ht="12.75">
      <c r="G45" s="42"/>
    </row>
    <row r="46" ht="12.75">
      <c r="G46" s="42"/>
    </row>
    <row r="47" ht="12.75">
      <c r="G47" s="42"/>
    </row>
    <row r="48" ht="12.75">
      <c r="G48" s="42"/>
    </row>
    <row r="49" ht="12.75">
      <c r="G49" s="42"/>
    </row>
    <row r="50" ht="12.75">
      <c r="G50" s="42"/>
    </row>
    <row r="51" ht="12.75">
      <c r="G51" s="42"/>
    </row>
    <row r="52" ht="12.75">
      <c r="G52" s="42"/>
    </row>
    <row r="53" ht="12.75">
      <c r="G53" s="42"/>
    </row>
    <row r="54" ht="12.75">
      <c r="G54" s="42"/>
    </row>
    <row r="55" ht="12.75">
      <c r="G55" s="42"/>
    </row>
    <row r="56" ht="12.75">
      <c r="G56" s="42"/>
    </row>
    <row r="57" ht="12.75">
      <c r="G57" s="42"/>
    </row>
    <row r="58" spans="4:5" ht="12.75">
      <c r="D58" s="43"/>
      <c r="E58" s="43"/>
    </row>
    <row r="59" spans="4:5" ht="12.75">
      <c r="D59" s="43"/>
      <c r="E59" s="43"/>
    </row>
    <row r="62" spans="4:5" ht="12.75">
      <c r="D62" s="43"/>
      <c r="E62" s="43"/>
    </row>
  </sheetData>
  <sheetProtection/>
  <mergeCells count="2">
    <mergeCell ref="C5:D5"/>
    <mergeCell ref="E5:F5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2021-01-04T08:47:51Z</cp:lastPrinted>
  <dcterms:created xsi:type="dcterms:W3CDTF">2004-01-09T07:03:24Z</dcterms:created>
  <dcterms:modified xsi:type="dcterms:W3CDTF">2021-01-26T10:54:18Z</dcterms:modified>
  <cp:category/>
  <cp:version/>
  <cp:contentType/>
  <cp:contentStatus/>
</cp:coreProperties>
</file>